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rouch4\Documents\Deans' Council\2017-18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29" i="1"/>
  <c r="Q21" i="1"/>
  <c r="Q15" i="1"/>
  <c r="L40" i="1"/>
  <c r="L37" i="1"/>
  <c r="L35" i="1"/>
  <c r="L29" i="1"/>
  <c r="L21" i="1"/>
  <c r="L15" i="1"/>
  <c r="L11" i="1"/>
  <c r="P37" i="1" l="1"/>
  <c r="O35" i="1"/>
  <c r="N35" i="1"/>
  <c r="M35" i="1"/>
  <c r="P34" i="1"/>
  <c r="P33" i="1"/>
  <c r="P32" i="1"/>
  <c r="P31" i="1"/>
  <c r="O29" i="1"/>
  <c r="N29" i="1"/>
  <c r="M29" i="1"/>
  <c r="P28" i="1"/>
  <c r="P27" i="1"/>
  <c r="P26" i="1"/>
  <c r="P25" i="1"/>
  <c r="P24" i="1"/>
  <c r="P23" i="1"/>
  <c r="O21" i="1"/>
  <c r="N21" i="1"/>
  <c r="M21" i="1"/>
  <c r="P20" i="1"/>
  <c r="P19" i="1"/>
  <c r="P18" i="1"/>
  <c r="P17" i="1"/>
  <c r="O15" i="1"/>
  <c r="N15" i="1"/>
  <c r="M15" i="1"/>
  <c r="P14" i="1"/>
  <c r="P13" i="1"/>
  <c r="O11" i="1"/>
  <c r="N11" i="1"/>
  <c r="M11" i="1"/>
  <c r="P10" i="1"/>
  <c r="P9" i="1"/>
  <c r="P8" i="1"/>
  <c r="P7" i="1"/>
  <c r="P6" i="1"/>
  <c r="P5" i="1"/>
  <c r="P4" i="1"/>
  <c r="K37" i="1"/>
  <c r="J35" i="1"/>
  <c r="I35" i="1"/>
  <c r="H35" i="1"/>
  <c r="K34" i="1"/>
  <c r="K33" i="1"/>
  <c r="K32" i="1"/>
  <c r="K31" i="1"/>
  <c r="J29" i="1"/>
  <c r="I29" i="1"/>
  <c r="H29" i="1"/>
  <c r="K28" i="1"/>
  <c r="K27" i="1"/>
  <c r="K26" i="1"/>
  <c r="K25" i="1"/>
  <c r="K24" i="1"/>
  <c r="K23" i="1"/>
  <c r="J21" i="1"/>
  <c r="I21" i="1"/>
  <c r="H21" i="1"/>
  <c r="K20" i="1"/>
  <c r="K19" i="1"/>
  <c r="K18" i="1"/>
  <c r="K17" i="1"/>
  <c r="J15" i="1"/>
  <c r="I15" i="1"/>
  <c r="H15" i="1"/>
  <c r="K14" i="1"/>
  <c r="K13" i="1"/>
  <c r="J11" i="1"/>
  <c r="I11" i="1"/>
  <c r="H11" i="1"/>
  <c r="K10" i="1"/>
  <c r="K9" i="1"/>
  <c r="K8" i="1"/>
  <c r="K7" i="1"/>
  <c r="K6" i="1"/>
  <c r="K5" i="1"/>
  <c r="K4" i="1"/>
  <c r="F37" i="1"/>
  <c r="F32" i="1"/>
  <c r="F33" i="1"/>
  <c r="F34" i="1"/>
  <c r="F31" i="1"/>
  <c r="F24" i="1"/>
  <c r="F25" i="1"/>
  <c r="F26" i="1"/>
  <c r="F27" i="1"/>
  <c r="F28" i="1"/>
  <c r="F23" i="1"/>
  <c r="F18" i="1"/>
  <c r="F19" i="1"/>
  <c r="F20" i="1"/>
  <c r="F17" i="1"/>
  <c r="F14" i="1"/>
  <c r="F13" i="1"/>
  <c r="F10" i="1"/>
  <c r="F5" i="1"/>
  <c r="F6" i="1"/>
  <c r="F7" i="1"/>
  <c r="F8" i="1"/>
  <c r="F9" i="1"/>
  <c r="F4" i="1"/>
  <c r="C11" i="1"/>
  <c r="D11" i="1"/>
  <c r="E11" i="1"/>
  <c r="C15" i="1"/>
  <c r="D15" i="1"/>
  <c r="E15" i="1"/>
  <c r="C21" i="1"/>
  <c r="D21" i="1"/>
  <c r="E21" i="1"/>
  <c r="C29" i="1"/>
  <c r="D29" i="1"/>
  <c r="E29" i="1"/>
  <c r="C35" i="1"/>
  <c r="D35" i="1"/>
  <c r="E35" i="1"/>
  <c r="F35" i="1" l="1"/>
  <c r="F29" i="1"/>
  <c r="E40" i="1"/>
  <c r="C40" i="1"/>
  <c r="F21" i="1"/>
  <c r="F15" i="1"/>
  <c r="D40" i="1"/>
  <c r="F11" i="1"/>
  <c r="K35" i="1"/>
  <c r="K29" i="1"/>
  <c r="K21" i="1"/>
  <c r="K15" i="1"/>
  <c r="J40" i="1"/>
  <c r="I40" i="1"/>
  <c r="H40" i="1"/>
  <c r="K11" i="1"/>
  <c r="P35" i="1"/>
  <c r="Q35" i="1" s="1"/>
  <c r="O40" i="1"/>
  <c r="P29" i="1"/>
  <c r="P21" i="1"/>
  <c r="P15" i="1"/>
  <c r="M40" i="1"/>
  <c r="N40" i="1"/>
  <c r="P11" i="1"/>
  <c r="Q11" i="1" s="1"/>
  <c r="F40" i="1" l="1"/>
  <c r="K40" i="1"/>
  <c r="P40" i="1"/>
  <c r="Q40" i="1" s="1"/>
</calcChain>
</file>

<file path=xl/sharedStrings.xml><?xml version="1.0" encoding="utf-8"?>
<sst xmlns="http://schemas.openxmlformats.org/spreadsheetml/2006/main" count="69" uniqueCount="49">
  <si>
    <t>Fall 2017</t>
  </si>
  <si>
    <t>Department</t>
  </si>
  <si>
    <t>Adjunct</t>
  </si>
  <si>
    <t>Total</t>
  </si>
  <si>
    <t>Art</t>
  </si>
  <si>
    <t>Behavioral Sciences</t>
  </si>
  <si>
    <t>Communication and Journalism</t>
  </si>
  <si>
    <t>English and World Languages</t>
  </si>
  <si>
    <t>English Language Institute</t>
  </si>
  <si>
    <t>History and Political Science</t>
  </si>
  <si>
    <t>Music</t>
  </si>
  <si>
    <t>Arts and Humanities Totals</t>
  </si>
  <si>
    <t>Accounting and Economics</t>
  </si>
  <si>
    <t>Management and Marketing</t>
  </si>
  <si>
    <t>Business Totals</t>
  </si>
  <si>
    <t>Center for Leadership &amp; Lrng</t>
  </si>
  <si>
    <t>College Student Personnel</t>
  </si>
  <si>
    <t>Curriculum and Instruction</t>
  </si>
  <si>
    <t>Health and Physical Education</t>
  </si>
  <si>
    <t>Education Totals</t>
  </si>
  <si>
    <t>Agriculture</t>
  </si>
  <si>
    <t>Computer Science</t>
  </si>
  <si>
    <t>Emergency Management</t>
  </si>
  <si>
    <t>Electrical Engineering</t>
  </si>
  <si>
    <t>Mechanical Engineering</t>
  </si>
  <si>
    <t>Parks, Rec, Hospitality</t>
  </si>
  <si>
    <t>Engr &amp; Applied Sciences Totals</t>
  </si>
  <si>
    <t>Biological Sciences</t>
  </si>
  <si>
    <t>Mathematics</t>
  </si>
  <si>
    <t>Nursing</t>
  </si>
  <si>
    <t>Physical Sciences</t>
  </si>
  <si>
    <t xml:space="preserve">Natural &amp; Health Sciences Totals </t>
  </si>
  <si>
    <t>Professional Studies</t>
  </si>
  <si>
    <t>Fall 2015</t>
  </si>
  <si>
    <t>Fall 2016</t>
  </si>
  <si>
    <t>Staff OL</t>
  </si>
  <si>
    <t>Full-time OL</t>
  </si>
  <si>
    <t>Grand Totals</t>
  </si>
  <si>
    <t>Excluded overloads for eTech course development</t>
  </si>
  <si>
    <t>Excluded summer grant proposals</t>
  </si>
  <si>
    <t>Included Academic Outreach in adjunct and OL</t>
  </si>
  <si>
    <t>Notes:</t>
  </si>
  <si>
    <t>Tracy Cole sick leave</t>
  </si>
  <si>
    <t>Holli Hall position</t>
  </si>
  <si>
    <t>Dept. head vacancy</t>
  </si>
  <si>
    <t>History pos moved to Art</t>
  </si>
  <si>
    <t>Bean position deleted</t>
  </si>
  <si>
    <t>Two vacancies</t>
  </si>
  <si>
    <t>Fully staffed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</si>
</sst>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Border="1"/>
    <xf numFmtId="0" fontId="2" fillId="0" borderId="3" xfId="0" applyFont="1" applyBorder="1"/>
    <xf numFmtId="0" fontId="2" fillId="0" borderId="15" xfId="0" applyFont="1" applyBorder="1"/>
    <xf numFmtId="0" fontId="2" fillId="0" borderId="12" xfId="0" applyFont="1" applyBorder="1" applyAlignment="1">
      <alignment horizontal="right"/>
    </xf>
    <xf numFmtId="0" fontId="2" fillId="0" borderId="18" xfId="0" applyFont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2" borderId="15" xfId="0" applyNumberFormat="1" applyFont="1" applyFill="1" applyBorder="1" applyAlignment="1">
      <alignment horizontal="center"/>
    </xf>
    <xf numFmtId="165" fontId="2" fillId="2" borderId="16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0" fontId="5" fillId="0" borderId="0" xfId="0" applyFont="1"/>
    <xf numFmtId="164" fontId="7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115" zoomScaleNormal="115" workbookViewId="0">
      <selection activeCell="Q14" sqref="Q14"/>
    </sheetView>
  </sheetViews>
  <sheetFormatPr defaultColWidth="8.85546875" defaultRowHeight="15" x14ac:dyDescent="0.25"/>
  <cols>
    <col min="1" max="1" width="30.7109375" style="2" bestFit="1" customWidth="1"/>
    <col min="2" max="2" width="1.140625" style="2" customWidth="1"/>
    <col min="3" max="3" width="13" style="2" customWidth="1"/>
    <col min="4" max="4" width="11.7109375" style="40" customWidth="1"/>
    <col min="5" max="5" width="12.42578125" style="2" customWidth="1"/>
    <col min="6" max="6" width="11" style="2" customWidth="1"/>
    <col min="7" max="7" width="3.7109375" style="3" customWidth="1"/>
    <col min="8" max="8" width="13.5703125" style="2" customWidth="1"/>
    <col min="9" max="9" width="11.28515625" style="40" customWidth="1"/>
    <col min="10" max="10" width="10.42578125" style="2" bestFit="1" customWidth="1"/>
    <col min="11" max="11" width="12.140625" style="2" customWidth="1"/>
    <col min="12" max="12" width="8.5703125" style="3" bestFit="1" customWidth="1"/>
    <col min="13" max="13" width="13.85546875" style="2" customWidth="1"/>
    <col min="14" max="14" width="12.42578125" style="40" customWidth="1"/>
    <col min="15" max="15" width="12.140625" style="2" customWidth="1"/>
    <col min="16" max="16" width="12.85546875" style="2" customWidth="1"/>
    <col min="17" max="17" width="8.5703125" style="2" bestFit="1" customWidth="1"/>
    <col min="18" max="18" width="8.85546875" style="56"/>
    <col min="19" max="16384" width="8.85546875" style="2"/>
  </cols>
  <sheetData>
    <row r="1" spans="1:18" ht="15.75" x14ac:dyDescent="0.25">
      <c r="A1" s="1"/>
    </row>
    <row r="2" spans="1:18" s="5" customFormat="1" ht="15.75" x14ac:dyDescent="0.25">
      <c r="A2" s="4"/>
      <c r="C2" s="59" t="s">
        <v>33</v>
      </c>
      <c r="D2" s="60"/>
      <c r="E2" s="60"/>
      <c r="F2" s="61"/>
      <c r="G2" s="6"/>
      <c r="H2" s="59" t="s">
        <v>34</v>
      </c>
      <c r="I2" s="60"/>
      <c r="J2" s="60"/>
      <c r="K2" s="61"/>
      <c r="L2" s="6"/>
      <c r="M2" s="59" t="s">
        <v>0</v>
      </c>
      <c r="N2" s="60"/>
      <c r="O2" s="60"/>
      <c r="P2" s="61"/>
      <c r="R2" s="56" t="s">
        <v>41</v>
      </c>
    </row>
    <row r="3" spans="1:18" s="5" customFormat="1" ht="15.75" thickBot="1" x14ac:dyDescent="0.3">
      <c r="A3" s="7" t="s">
        <v>1</v>
      </c>
      <c r="C3" s="8" t="s">
        <v>36</v>
      </c>
      <c r="D3" s="35" t="s">
        <v>2</v>
      </c>
      <c r="E3" s="34" t="s">
        <v>35</v>
      </c>
      <c r="F3" s="52" t="s">
        <v>3</v>
      </c>
      <c r="G3" s="6"/>
      <c r="H3" s="8" t="s">
        <v>36</v>
      </c>
      <c r="I3" s="35" t="s">
        <v>2</v>
      </c>
      <c r="J3" s="34" t="s">
        <v>35</v>
      </c>
      <c r="K3" s="52" t="s">
        <v>3</v>
      </c>
      <c r="L3" s="6"/>
      <c r="M3" s="8" t="s">
        <v>36</v>
      </c>
      <c r="N3" s="35" t="s">
        <v>2</v>
      </c>
      <c r="O3" s="34" t="s">
        <v>35</v>
      </c>
      <c r="P3" s="52" t="s">
        <v>3</v>
      </c>
      <c r="R3" s="56"/>
    </row>
    <row r="4" spans="1:18" x14ac:dyDescent="0.25">
      <c r="A4" s="9" t="s">
        <v>4</v>
      </c>
      <c r="B4" s="10"/>
      <c r="C4" s="20">
        <v>1200</v>
      </c>
      <c r="D4" s="36">
        <v>23100</v>
      </c>
      <c r="E4" s="21">
        <v>2100</v>
      </c>
      <c r="F4" s="33">
        <f>SUM(C4:E4)</f>
        <v>26400</v>
      </c>
      <c r="G4" s="23"/>
      <c r="H4" s="20">
        <v>3500</v>
      </c>
      <c r="I4" s="36">
        <v>23100</v>
      </c>
      <c r="J4" s="21">
        <v>2100</v>
      </c>
      <c r="K4" s="33">
        <f>SUM(H4:J4)</f>
        <v>28700</v>
      </c>
      <c r="L4" s="23"/>
      <c r="M4" s="20">
        <v>4898</v>
      </c>
      <c r="N4" s="36">
        <v>21000</v>
      </c>
      <c r="O4" s="21">
        <v>2100</v>
      </c>
      <c r="P4" s="33">
        <f>SUM(M4:O4)</f>
        <v>27998</v>
      </c>
    </row>
    <row r="5" spans="1:18" x14ac:dyDescent="0.25">
      <c r="A5" s="9" t="s">
        <v>5</v>
      </c>
      <c r="B5" s="3"/>
      <c r="C5" s="20">
        <v>16800</v>
      </c>
      <c r="D5" s="36">
        <v>60900</v>
      </c>
      <c r="E5" s="21">
        <v>2100</v>
      </c>
      <c r="F5" s="22">
        <f t="shared" ref="F5:F10" si="0">SUM(C5:E5)</f>
        <v>79800</v>
      </c>
      <c r="G5" s="25"/>
      <c r="H5" s="20">
        <v>10500</v>
      </c>
      <c r="I5" s="36">
        <v>79800</v>
      </c>
      <c r="J5" s="21">
        <v>8400</v>
      </c>
      <c r="K5" s="22">
        <f t="shared" ref="K5:K10" si="1">SUM(H5:J5)</f>
        <v>98700</v>
      </c>
      <c r="L5" s="25"/>
      <c r="M5" s="20">
        <v>14700</v>
      </c>
      <c r="N5" s="36">
        <v>86100</v>
      </c>
      <c r="O5" s="21">
        <v>4200</v>
      </c>
      <c r="P5" s="22">
        <f t="shared" ref="P5:P10" si="2">SUM(M5:O5)</f>
        <v>105000</v>
      </c>
    </row>
    <row r="6" spans="1:18" x14ac:dyDescent="0.25">
      <c r="A6" s="9" t="s">
        <v>6</v>
      </c>
      <c r="B6" s="3"/>
      <c r="C6" s="20">
        <v>18900</v>
      </c>
      <c r="D6" s="36">
        <v>29400</v>
      </c>
      <c r="E6" s="21">
        <v>12600</v>
      </c>
      <c r="F6" s="22">
        <f t="shared" si="0"/>
        <v>60900</v>
      </c>
      <c r="G6" s="25"/>
      <c r="H6" s="20">
        <v>12600</v>
      </c>
      <c r="I6" s="36">
        <v>42000</v>
      </c>
      <c r="J6" s="21">
        <v>12600</v>
      </c>
      <c r="K6" s="22">
        <f t="shared" si="1"/>
        <v>67200</v>
      </c>
      <c r="L6" s="25"/>
      <c r="M6" s="20">
        <v>12600</v>
      </c>
      <c r="N6" s="36">
        <v>48300</v>
      </c>
      <c r="O6" s="21">
        <v>12600</v>
      </c>
      <c r="P6" s="22">
        <f t="shared" si="2"/>
        <v>73500</v>
      </c>
    </row>
    <row r="7" spans="1:18" x14ac:dyDescent="0.25">
      <c r="A7" s="11" t="s">
        <v>7</v>
      </c>
      <c r="B7" s="3"/>
      <c r="C7" s="20">
        <v>38500</v>
      </c>
      <c r="D7" s="36">
        <v>168000</v>
      </c>
      <c r="E7" s="21">
        <v>8400</v>
      </c>
      <c r="F7" s="22">
        <f t="shared" si="0"/>
        <v>214900</v>
      </c>
      <c r="G7" s="25"/>
      <c r="H7" s="20">
        <v>30800</v>
      </c>
      <c r="I7" s="36">
        <v>163200</v>
      </c>
      <c r="J7" s="21">
        <v>8400</v>
      </c>
      <c r="K7" s="22">
        <f t="shared" si="1"/>
        <v>202400</v>
      </c>
      <c r="L7" s="25"/>
      <c r="M7" s="20">
        <v>37100</v>
      </c>
      <c r="N7" s="36">
        <v>164500</v>
      </c>
      <c r="O7" s="21">
        <v>12600</v>
      </c>
      <c r="P7" s="22">
        <f t="shared" si="2"/>
        <v>214200</v>
      </c>
    </row>
    <row r="8" spans="1:18" x14ac:dyDescent="0.25">
      <c r="A8" s="11" t="s">
        <v>8</v>
      </c>
      <c r="B8" s="3"/>
      <c r="C8" s="20">
        <v>4900</v>
      </c>
      <c r="D8" s="36">
        <v>0</v>
      </c>
      <c r="E8" s="21">
        <v>0</v>
      </c>
      <c r="F8" s="22">
        <f t="shared" si="0"/>
        <v>4900</v>
      </c>
      <c r="G8" s="25"/>
      <c r="H8" s="20">
        <v>2100</v>
      </c>
      <c r="I8" s="36">
        <v>0</v>
      </c>
      <c r="J8" s="21">
        <v>0</v>
      </c>
      <c r="K8" s="22">
        <f t="shared" si="1"/>
        <v>2100</v>
      </c>
      <c r="L8" s="25"/>
      <c r="M8" s="20">
        <v>2100</v>
      </c>
      <c r="N8" s="36">
        <v>0</v>
      </c>
      <c r="O8" s="21">
        <v>0</v>
      </c>
      <c r="P8" s="22">
        <f t="shared" si="2"/>
        <v>2100</v>
      </c>
    </row>
    <row r="9" spans="1:18" x14ac:dyDescent="0.25">
      <c r="A9" s="11" t="s">
        <v>9</v>
      </c>
      <c r="B9" s="3"/>
      <c r="C9" s="20">
        <v>9100</v>
      </c>
      <c r="D9" s="36">
        <v>27300</v>
      </c>
      <c r="E9" s="21">
        <v>6300</v>
      </c>
      <c r="F9" s="22">
        <f t="shared" si="0"/>
        <v>42700</v>
      </c>
      <c r="G9" s="25"/>
      <c r="H9" s="20">
        <v>16200</v>
      </c>
      <c r="I9" s="36">
        <v>27300</v>
      </c>
      <c r="J9" s="21">
        <v>4200</v>
      </c>
      <c r="K9" s="22">
        <f t="shared" si="1"/>
        <v>47700</v>
      </c>
      <c r="L9" s="25"/>
      <c r="M9" s="20">
        <v>8400</v>
      </c>
      <c r="N9" s="36">
        <v>37800</v>
      </c>
      <c r="O9" s="21">
        <v>8400</v>
      </c>
      <c r="P9" s="22">
        <f t="shared" si="2"/>
        <v>54600</v>
      </c>
      <c r="R9" s="56" t="s">
        <v>45</v>
      </c>
    </row>
    <row r="10" spans="1:18" ht="15.75" thickBot="1" x14ac:dyDescent="0.3">
      <c r="A10" s="12" t="s">
        <v>10</v>
      </c>
      <c r="B10" s="3"/>
      <c r="C10" s="26">
        <v>4200</v>
      </c>
      <c r="D10" s="38">
        <v>8820</v>
      </c>
      <c r="E10" s="27">
        <v>2100</v>
      </c>
      <c r="F10" s="28">
        <f t="shared" si="0"/>
        <v>15120</v>
      </c>
      <c r="G10" s="25"/>
      <c r="H10" s="26">
        <v>11054</v>
      </c>
      <c r="I10" s="38">
        <v>12275</v>
      </c>
      <c r="J10" s="27">
        <v>2100</v>
      </c>
      <c r="K10" s="28">
        <f t="shared" si="1"/>
        <v>25429</v>
      </c>
      <c r="L10" s="25"/>
      <c r="M10" s="26">
        <v>4200</v>
      </c>
      <c r="N10" s="38">
        <v>18431</v>
      </c>
      <c r="O10" s="27">
        <v>2100</v>
      </c>
      <c r="P10" s="28">
        <f t="shared" si="2"/>
        <v>24731</v>
      </c>
    </row>
    <row r="11" spans="1:18" ht="16.5" thickTop="1" thickBot="1" x14ac:dyDescent="0.3">
      <c r="A11" s="13" t="s">
        <v>11</v>
      </c>
      <c r="B11" s="14"/>
      <c r="C11" s="29">
        <f>SUM(C4:C10)</f>
        <v>93600</v>
      </c>
      <c r="D11" s="39">
        <f t="shared" ref="D11:E11" si="3">SUM(D4:D10)</f>
        <v>317520</v>
      </c>
      <c r="E11" s="30">
        <f t="shared" si="3"/>
        <v>33600</v>
      </c>
      <c r="F11" s="31">
        <f>SUM(F4:F10)</f>
        <v>444720</v>
      </c>
      <c r="G11" s="32"/>
      <c r="H11" s="29">
        <f>SUM(H4:H10)</f>
        <v>86754</v>
      </c>
      <c r="I11" s="39">
        <f t="shared" ref="I11:J11" si="4">SUM(I4:I10)</f>
        <v>347675</v>
      </c>
      <c r="J11" s="30">
        <f t="shared" si="4"/>
        <v>37800</v>
      </c>
      <c r="K11" s="31">
        <f>SUM(K4:K10)</f>
        <v>472229</v>
      </c>
      <c r="L11" s="54">
        <f>-(F11-K11)/F11</f>
        <v>6.1856898722791868E-2</v>
      </c>
      <c r="M11" s="29">
        <f>SUM(M4:M10)</f>
        <v>83998</v>
      </c>
      <c r="N11" s="39">
        <f t="shared" ref="N11:O11" si="5">SUM(N4:N10)</f>
        <v>376131</v>
      </c>
      <c r="O11" s="30">
        <f t="shared" si="5"/>
        <v>42000</v>
      </c>
      <c r="P11" s="31">
        <f>SUM(P4:P10)</f>
        <v>502129</v>
      </c>
      <c r="Q11" s="54">
        <f>-(K11-P11)/K11</f>
        <v>6.3316738277403542E-2</v>
      </c>
    </row>
    <row r="12" spans="1:18" s="15" customFormat="1" ht="15.75" thickBot="1" x14ac:dyDescent="0.3">
      <c r="C12" s="25"/>
      <c r="D12" s="37"/>
      <c r="E12" s="25"/>
      <c r="F12" s="25"/>
      <c r="G12" s="25"/>
      <c r="H12" s="25"/>
      <c r="I12" s="37"/>
      <c r="J12" s="25"/>
      <c r="K12" s="25"/>
      <c r="L12" s="25"/>
      <c r="M12" s="25"/>
      <c r="N12" s="37"/>
      <c r="O12" s="25"/>
      <c r="P12" s="25"/>
      <c r="R12" s="57"/>
    </row>
    <row r="13" spans="1:18" x14ac:dyDescent="0.25">
      <c r="A13" s="11" t="s">
        <v>12</v>
      </c>
      <c r="B13" s="3"/>
      <c r="C13" s="20">
        <v>0</v>
      </c>
      <c r="D13" s="36">
        <v>25200</v>
      </c>
      <c r="E13" s="21">
        <v>0</v>
      </c>
      <c r="F13" s="33">
        <f>SUM(C13:E13)</f>
        <v>25200</v>
      </c>
      <c r="G13" s="25"/>
      <c r="H13" s="20">
        <v>6300</v>
      </c>
      <c r="I13" s="36">
        <v>14700</v>
      </c>
      <c r="J13" s="21">
        <v>0</v>
      </c>
      <c r="K13" s="33">
        <f>SUM(H13:J13)</f>
        <v>21000</v>
      </c>
      <c r="L13" s="25"/>
      <c r="M13" s="20">
        <v>4900</v>
      </c>
      <c r="N13" s="36">
        <v>16800</v>
      </c>
      <c r="O13" s="21">
        <v>0</v>
      </c>
      <c r="P13" s="33">
        <f>SUM(M13:O13)</f>
        <v>21700</v>
      </c>
      <c r="R13" s="56" t="s">
        <v>42</v>
      </c>
    </row>
    <row r="14" spans="1:18" ht="15.75" thickBot="1" x14ac:dyDescent="0.3">
      <c r="A14" s="12" t="s">
        <v>13</v>
      </c>
      <c r="B14" s="3"/>
      <c r="C14" s="26">
        <v>2100</v>
      </c>
      <c r="D14" s="38">
        <v>18900</v>
      </c>
      <c r="E14" s="27">
        <v>4200</v>
      </c>
      <c r="F14" s="28">
        <f>SUM(C14:E14)</f>
        <v>25200</v>
      </c>
      <c r="G14" s="25"/>
      <c r="H14" s="26">
        <v>4200</v>
      </c>
      <c r="I14" s="38">
        <v>21000</v>
      </c>
      <c r="J14" s="27">
        <v>4200</v>
      </c>
      <c r="K14" s="28">
        <f>SUM(H14:J14)</f>
        <v>29400</v>
      </c>
      <c r="L14" s="25"/>
      <c r="M14" s="26">
        <v>10300</v>
      </c>
      <c r="N14" s="38">
        <v>31500</v>
      </c>
      <c r="O14" s="27">
        <v>6300</v>
      </c>
      <c r="P14" s="28">
        <f>SUM(M14:O14)</f>
        <v>48100</v>
      </c>
      <c r="R14" s="56" t="s">
        <v>46</v>
      </c>
    </row>
    <row r="15" spans="1:18" ht="16.5" thickTop="1" thickBot="1" x14ac:dyDescent="0.3">
      <c r="A15" s="13" t="s">
        <v>14</v>
      </c>
      <c r="B15" s="14"/>
      <c r="C15" s="29">
        <f>SUM(C13:C14)</f>
        <v>2100</v>
      </c>
      <c r="D15" s="39">
        <f>SUM(D13:D14)</f>
        <v>44100</v>
      </c>
      <c r="E15" s="30">
        <f>SUM(E13:E14)</f>
        <v>4200</v>
      </c>
      <c r="F15" s="31">
        <f>SUM(F13:F14)</f>
        <v>50400</v>
      </c>
      <c r="G15" s="32"/>
      <c r="H15" s="29">
        <f>SUM(H13:H14)</f>
        <v>10500</v>
      </c>
      <c r="I15" s="39">
        <f>SUM(I13:I14)</f>
        <v>35700</v>
      </c>
      <c r="J15" s="30">
        <f>SUM(J13:J14)</f>
        <v>4200</v>
      </c>
      <c r="K15" s="31">
        <f>SUM(K13:K14)</f>
        <v>50400</v>
      </c>
      <c r="L15" s="53">
        <f>-(F15-K15)/F15</f>
        <v>0</v>
      </c>
      <c r="M15" s="29">
        <f>SUM(M13:M14)</f>
        <v>15200</v>
      </c>
      <c r="N15" s="39">
        <f>SUM(N13:N14)</f>
        <v>48300</v>
      </c>
      <c r="O15" s="30">
        <f>SUM(O13:O14)</f>
        <v>6300</v>
      </c>
      <c r="P15" s="31">
        <f>SUM(P13:P14)</f>
        <v>69800</v>
      </c>
      <c r="Q15" s="54">
        <f>-(K15-P15)/K15</f>
        <v>0.38492063492063494</v>
      </c>
    </row>
    <row r="16" spans="1:18" s="15" customFormat="1" ht="15.75" thickBot="1" x14ac:dyDescent="0.3">
      <c r="C16" s="25"/>
      <c r="D16" s="37"/>
      <c r="E16" s="25"/>
      <c r="F16" s="25"/>
      <c r="G16" s="25"/>
      <c r="H16" s="25"/>
      <c r="I16" s="37"/>
      <c r="J16" s="25"/>
      <c r="K16" s="25"/>
      <c r="L16" s="25"/>
      <c r="M16" s="25"/>
      <c r="N16" s="37"/>
      <c r="O16" s="25"/>
      <c r="P16" s="25"/>
      <c r="R16" s="57"/>
    </row>
    <row r="17" spans="1:18" x14ac:dyDescent="0.25">
      <c r="A17" s="11" t="s">
        <v>15</v>
      </c>
      <c r="B17" s="3"/>
      <c r="C17" s="20">
        <v>5600</v>
      </c>
      <c r="D17" s="36">
        <v>4900</v>
      </c>
      <c r="E17" s="21">
        <v>0</v>
      </c>
      <c r="F17" s="33">
        <f>SUM(C17:E17)</f>
        <v>10500</v>
      </c>
      <c r="G17" s="25"/>
      <c r="H17" s="20">
        <v>11200</v>
      </c>
      <c r="I17" s="36">
        <v>6300</v>
      </c>
      <c r="J17" s="21">
        <v>0</v>
      </c>
      <c r="K17" s="33">
        <f>SUM(H17:J17)</f>
        <v>17500</v>
      </c>
      <c r="L17" s="25"/>
      <c r="M17" s="20">
        <v>8820</v>
      </c>
      <c r="N17" s="36">
        <v>11200</v>
      </c>
      <c r="O17" s="21">
        <v>0</v>
      </c>
      <c r="P17" s="33">
        <f>SUM(M17:O17)</f>
        <v>20020</v>
      </c>
      <c r="R17" s="56" t="s">
        <v>44</v>
      </c>
    </row>
    <row r="18" spans="1:18" x14ac:dyDescent="0.25">
      <c r="A18" s="11" t="s">
        <v>16</v>
      </c>
      <c r="B18" s="3"/>
      <c r="C18" s="20">
        <v>21700</v>
      </c>
      <c r="D18" s="36">
        <v>12600</v>
      </c>
      <c r="E18" s="21">
        <v>7700</v>
      </c>
      <c r="F18" s="24">
        <f t="shared" ref="F18:F20" si="6">SUM(C18:E18)</f>
        <v>42000</v>
      </c>
      <c r="G18" s="25"/>
      <c r="H18" s="20">
        <v>17500</v>
      </c>
      <c r="I18" s="36">
        <v>8400</v>
      </c>
      <c r="J18" s="21">
        <v>7000</v>
      </c>
      <c r="K18" s="24">
        <f t="shared" ref="K18:K20" si="7">SUM(H18:J18)</f>
        <v>32900</v>
      </c>
      <c r="L18" s="25"/>
      <c r="M18" s="20">
        <v>18900</v>
      </c>
      <c r="N18" s="36">
        <v>8400</v>
      </c>
      <c r="O18" s="21">
        <v>9800</v>
      </c>
      <c r="P18" s="24">
        <f t="shared" ref="P18:P20" si="8">SUM(M18:O18)</f>
        <v>37100</v>
      </c>
    </row>
    <row r="19" spans="1:18" x14ac:dyDescent="0.25">
      <c r="A19" s="11" t="s">
        <v>17</v>
      </c>
      <c r="B19" s="3"/>
      <c r="C19" s="20">
        <v>28420</v>
      </c>
      <c r="D19" s="36">
        <v>44940</v>
      </c>
      <c r="E19" s="21">
        <v>0</v>
      </c>
      <c r="F19" s="24">
        <f t="shared" si="6"/>
        <v>73360</v>
      </c>
      <c r="G19" s="25"/>
      <c r="H19" s="20">
        <v>19810</v>
      </c>
      <c r="I19" s="36">
        <v>37450</v>
      </c>
      <c r="J19" s="21">
        <v>0</v>
      </c>
      <c r="K19" s="24">
        <f t="shared" si="7"/>
        <v>57260</v>
      </c>
      <c r="L19" s="25"/>
      <c r="M19" s="20">
        <v>21640</v>
      </c>
      <c r="N19" s="36">
        <v>41650</v>
      </c>
      <c r="O19" s="21">
        <v>0</v>
      </c>
      <c r="P19" s="24">
        <f t="shared" si="8"/>
        <v>63290</v>
      </c>
      <c r="R19" s="56" t="s">
        <v>47</v>
      </c>
    </row>
    <row r="20" spans="1:18" ht="15.75" thickBot="1" x14ac:dyDescent="0.3">
      <c r="A20" s="12" t="s">
        <v>18</v>
      </c>
      <c r="B20" s="3"/>
      <c r="C20" s="26">
        <v>15050</v>
      </c>
      <c r="D20" s="38">
        <v>31500</v>
      </c>
      <c r="E20" s="27">
        <v>700</v>
      </c>
      <c r="F20" s="28">
        <f t="shared" si="6"/>
        <v>47250</v>
      </c>
      <c r="G20" s="25"/>
      <c r="H20" s="26">
        <v>2450</v>
      </c>
      <c r="I20" s="38">
        <v>32900</v>
      </c>
      <c r="J20" s="27">
        <v>700</v>
      </c>
      <c r="K20" s="28">
        <f t="shared" si="7"/>
        <v>36050</v>
      </c>
      <c r="L20" s="25"/>
      <c r="M20" s="26">
        <v>5950</v>
      </c>
      <c r="N20" s="38">
        <v>33600</v>
      </c>
      <c r="O20" s="27">
        <v>2800</v>
      </c>
      <c r="P20" s="28">
        <f t="shared" si="8"/>
        <v>42350</v>
      </c>
    </row>
    <row r="21" spans="1:18" ht="16.5" thickTop="1" thickBot="1" x14ac:dyDescent="0.3">
      <c r="A21" s="13" t="s">
        <v>19</v>
      </c>
      <c r="B21" s="14"/>
      <c r="C21" s="29">
        <f>SUM(C17:C20)</f>
        <v>70770</v>
      </c>
      <c r="D21" s="39">
        <f>SUM(D17:D20)</f>
        <v>93940</v>
      </c>
      <c r="E21" s="30">
        <f>SUM(E17:E20)</f>
        <v>8400</v>
      </c>
      <c r="F21" s="31">
        <f>SUM(F17:F20)</f>
        <v>173110</v>
      </c>
      <c r="G21" s="32"/>
      <c r="H21" s="29">
        <f>SUM(H17:H20)</f>
        <v>50960</v>
      </c>
      <c r="I21" s="39">
        <f>SUM(I17:I20)</f>
        <v>85050</v>
      </c>
      <c r="J21" s="30">
        <f>SUM(J17:J20)</f>
        <v>7700</v>
      </c>
      <c r="K21" s="31">
        <f>SUM(K17:K20)</f>
        <v>143710</v>
      </c>
      <c r="L21" s="55">
        <f>-(F21-K21)/F21</f>
        <v>-0.16983420946219166</v>
      </c>
      <c r="M21" s="29">
        <f>SUM(M17:M20)</f>
        <v>55310</v>
      </c>
      <c r="N21" s="39">
        <f>SUM(N17:N20)</f>
        <v>94850</v>
      </c>
      <c r="O21" s="30">
        <f>SUM(O17:O20)</f>
        <v>12600</v>
      </c>
      <c r="P21" s="31">
        <f>SUM(P17:P20)</f>
        <v>162760</v>
      </c>
      <c r="Q21" s="54">
        <f>-(K21-P21)/K21</f>
        <v>0.13255862500869808</v>
      </c>
    </row>
    <row r="22" spans="1:18" s="15" customFormat="1" ht="15.75" thickBot="1" x14ac:dyDescent="0.3">
      <c r="C22" s="25"/>
      <c r="D22" s="37"/>
      <c r="E22" s="25"/>
      <c r="F22" s="25"/>
      <c r="G22" s="25"/>
      <c r="H22" s="25"/>
      <c r="I22" s="37"/>
      <c r="J22" s="25"/>
      <c r="K22" s="25"/>
      <c r="L22" s="25"/>
      <c r="M22" s="25"/>
      <c r="N22" s="37"/>
      <c r="O22" s="25"/>
      <c r="P22" s="25"/>
      <c r="R22" s="57"/>
    </row>
    <row r="23" spans="1:18" x14ac:dyDescent="0.25">
      <c r="A23" s="11" t="s">
        <v>20</v>
      </c>
      <c r="B23" s="3"/>
      <c r="C23" s="20">
        <v>10850</v>
      </c>
      <c r="D23" s="36">
        <v>4200</v>
      </c>
      <c r="E23" s="21">
        <v>0</v>
      </c>
      <c r="F23" s="33">
        <f>SUM(C23:E23)</f>
        <v>15050</v>
      </c>
      <c r="G23" s="25"/>
      <c r="H23" s="20">
        <v>10150</v>
      </c>
      <c r="I23" s="36">
        <v>6300</v>
      </c>
      <c r="J23" s="21">
        <v>0</v>
      </c>
      <c r="K23" s="33">
        <f>SUM(H23:J23)</f>
        <v>16450</v>
      </c>
      <c r="L23" s="25"/>
      <c r="M23" s="20">
        <v>11200</v>
      </c>
      <c r="N23" s="36">
        <v>7350</v>
      </c>
      <c r="O23" s="21">
        <v>0</v>
      </c>
      <c r="P23" s="33">
        <f>SUM(M23:O23)</f>
        <v>18550</v>
      </c>
    </row>
    <row r="24" spans="1:18" x14ac:dyDescent="0.25">
      <c r="A24" s="11" t="s">
        <v>21</v>
      </c>
      <c r="B24" s="3"/>
      <c r="C24" s="20">
        <v>7350</v>
      </c>
      <c r="D24" s="36">
        <v>10500</v>
      </c>
      <c r="E24" s="21">
        <v>16800</v>
      </c>
      <c r="F24" s="24">
        <f t="shared" ref="F24:F28" si="9">SUM(C24:E24)</f>
        <v>34650</v>
      </c>
      <c r="G24" s="25"/>
      <c r="H24" s="20">
        <v>9450</v>
      </c>
      <c r="I24" s="36">
        <v>8400</v>
      </c>
      <c r="J24" s="21">
        <v>21000</v>
      </c>
      <c r="K24" s="24">
        <f t="shared" ref="K24:K28" si="10">SUM(H24:J24)</f>
        <v>38850</v>
      </c>
      <c r="L24" s="25"/>
      <c r="M24" s="20">
        <v>8645</v>
      </c>
      <c r="N24" s="36">
        <v>6300</v>
      </c>
      <c r="O24" s="21">
        <v>18900</v>
      </c>
      <c r="P24" s="24">
        <f t="shared" ref="P24:P28" si="11">SUM(M24:O24)</f>
        <v>33845</v>
      </c>
      <c r="R24" s="56" t="s">
        <v>48</v>
      </c>
    </row>
    <row r="25" spans="1:18" x14ac:dyDescent="0.25">
      <c r="A25" s="11" t="s">
        <v>22</v>
      </c>
      <c r="B25" s="3"/>
      <c r="C25" s="20">
        <v>4200</v>
      </c>
      <c r="D25" s="36">
        <v>16800</v>
      </c>
      <c r="E25" s="21">
        <v>0</v>
      </c>
      <c r="F25" s="24">
        <f t="shared" si="9"/>
        <v>21000</v>
      </c>
      <c r="G25" s="25"/>
      <c r="H25" s="20">
        <v>6300</v>
      </c>
      <c r="I25" s="36">
        <v>14700</v>
      </c>
      <c r="J25" s="21">
        <v>6300</v>
      </c>
      <c r="K25" s="24">
        <f t="shared" si="10"/>
        <v>27300</v>
      </c>
      <c r="L25" s="25"/>
      <c r="M25" s="20">
        <v>8400</v>
      </c>
      <c r="N25" s="36">
        <v>21000</v>
      </c>
      <c r="O25" s="21">
        <v>4200</v>
      </c>
      <c r="P25" s="24">
        <f t="shared" si="11"/>
        <v>33600</v>
      </c>
    </row>
    <row r="26" spans="1:18" x14ac:dyDescent="0.25">
      <c r="A26" s="11" t="s">
        <v>23</v>
      </c>
      <c r="B26" s="3"/>
      <c r="C26" s="20">
        <v>1750</v>
      </c>
      <c r="D26" s="36">
        <v>0</v>
      </c>
      <c r="E26" s="21">
        <v>0</v>
      </c>
      <c r="F26" s="24">
        <f t="shared" si="9"/>
        <v>1750</v>
      </c>
      <c r="G26" s="25"/>
      <c r="H26" s="20">
        <v>0</v>
      </c>
      <c r="I26" s="36">
        <v>0</v>
      </c>
      <c r="J26" s="21">
        <v>0</v>
      </c>
      <c r="K26" s="24">
        <f t="shared" si="10"/>
        <v>0</v>
      </c>
      <c r="L26" s="25"/>
      <c r="M26" s="20">
        <v>2450</v>
      </c>
      <c r="N26" s="36">
        <v>0</v>
      </c>
      <c r="O26" s="21">
        <v>0</v>
      </c>
      <c r="P26" s="24">
        <f t="shared" si="11"/>
        <v>2450</v>
      </c>
    </row>
    <row r="27" spans="1:18" x14ac:dyDescent="0.25">
      <c r="A27" s="11" t="s">
        <v>24</v>
      </c>
      <c r="B27" s="3"/>
      <c r="C27" s="20">
        <v>10900</v>
      </c>
      <c r="D27" s="36">
        <v>2800</v>
      </c>
      <c r="E27" s="21">
        <v>0</v>
      </c>
      <c r="F27" s="24">
        <f t="shared" si="9"/>
        <v>13700</v>
      </c>
      <c r="G27" s="25"/>
      <c r="H27" s="20">
        <v>2100</v>
      </c>
      <c r="I27" s="36">
        <v>2182</v>
      </c>
      <c r="J27" s="21">
        <v>0</v>
      </c>
      <c r="K27" s="24">
        <f t="shared" si="10"/>
        <v>4282</v>
      </c>
      <c r="L27" s="25"/>
      <c r="M27" s="20">
        <v>700</v>
      </c>
      <c r="N27" s="36">
        <v>2800</v>
      </c>
      <c r="O27" s="21">
        <v>0</v>
      </c>
      <c r="P27" s="24">
        <f t="shared" si="11"/>
        <v>3500</v>
      </c>
    </row>
    <row r="28" spans="1:18" ht="15.75" thickBot="1" x14ac:dyDescent="0.3">
      <c r="A28" s="12" t="s">
        <v>25</v>
      </c>
      <c r="B28" s="3"/>
      <c r="C28" s="26">
        <v>2800</v>
      </c>
      <c r="D28" s="38">
        <v>12600</v>
      </c>
      <c r="E28" s="27">
        <v>0</v>
      </c>
      <c r="F28" s="28">
        <f t="shared" si="9"/>
        <v>15400</v>
      </c>
      <c r="G28" s="25"/>
      <c r="H28" s="26">
        <v>2100</v>
      </c>
      <c r="I28" s="38">
        <v>15400</v>
      </c>
      <c r="J28" s="27">
        <v>0</v>
      </c>
      <c r="K28" s="28">
        <f t="shared" si="10"/>
        <v>17500</v>
      </c>
      <c r="L28" s="25"/>
      <c r="M28" s="26">
        <v>3500</v>
      </c>
      <c r="N28" s="38">
        <v>12600</v>
      </c>
      <c r="O28" s="27">
        <v>0</v>
      </c>
      <c r="P28" s="28">
        <f t="shared" si="11"/>
        <v>16100</v>
      </c>
    </row>
    <row r="29" spans="1:18" ht="16.5" thickTop="1" thickBot="1" x14ac:dyDescent="0.3">
      <c r="A29" s="13" t="s">
        <v>26</v>
      </c>
      <c r="B29" s="14"/>
      <c r="C29" s="29">
        <f>SUM(C23:C28)</f>
        <v>37850</v>
      </c>
      <c r="D29" s="39">
        <f>SUM(D23:D28)</f>
        <v>46900</v>
      </c>
      <c r="E29" s="30">
        <f>SUM(E23:E28)</f>
        <v>16800</v>
      </c>
      <c r="F29" s="31">
        <f>SUM(F23:F28)</f>
        <v>101550</v>
      </c>
      <c r="G29" s="32"/>
      <c r="H29" s="29">
        <f>SUM(H23:H28)</f>
        <v>30100</v>
      </c>
      <c r="I29" s="39">
        <f>SUM(I23:I28)</f>
        <v>46982</v>
      </c>
      <c r="J29" s="30">
        <f>SUM(J23:J28)</f>
        <v>27300</v>
      </c>
      <c r="K29" s="31">
        <f>SUM(K23:K28)</f>
        <v>104382</v>
      </c>
      <c r="L29" s="54">
        <f>-(F29-K29)/F29</f>
        <v>2.7887740029542099E-2</v>
      </c>
      <c r="M29" s="29">
        <f>SUM(M23:M28)</f>
        <v>34895</v>
      </c>
      <c r="N29" s="39">
        <f>SUM(N23:N28)</f>
        <v>50050</v>
      </c>
      <c r="O29" s="30">
        <f>SUM(O23:O28)</f>
        <v>23100</v>
      </c>
      <c r="P29" s="31">
        <f>SUM(P23:P28)</f>
        <v>108045</v>
      </c>
      <c r="Q29" s="54">
        <f>-(K29-P29)/K29</f>
        <v>3.509225728573892E-2</v>
      </c>
    </row>
    <row r="30" spans="1:18" s="15" customFormat="1" ht="15.75" thickBot="1" x14ac:dyDescent="0.3">
      <c r="C30" s="25"/>
      <c r="D30" s="37"/>
      <c r="E30" s="25"/>
      <c r="F30" s="25"/>
      <c r="G30" s="25"/>
      <c r="H30" s="25"/>
      <c r="I30" s="37"/>
      <c r="J30" s="25"/>
      <c r="K30" s="25"/>
      <c r="L30" s="25"/>
      <c r="M30" s="25"/>
      <c r="N30" s="37"/>
      <c r="O30" s="25"/>
      <c r="P30" s="25"/>
      <c r="R30" s="57"/>
    </row>
    <row r="31" spans="1:18" x14ac:dyDescent="0.25">
      <c r="A31" s="11" t="s">
        <v>27</v>
      </c>
      <c r="B31" s="3"/>
      <c r="C31" s="20">
        <v>20300</v>
      </c>
      <c r="D31" s="36">
        <v>27300</v>
      </c>
      <c r="E31" s="21">
        <v>3150</v>
      </c>
      <c r="F31" s="33">
        <f>SUM(C31:E31)</f>
        <v>50750</v>
      </c>
      <c r="G31" s="25"/>
      <c r="H31" s="20">
        <v>8400</v>
      </c>
      <c r="I31" s="36">
        <v>19950</v>
      </c>
      <c r="J31" s="21">
        <v>0</v>
      </c>
      <c r="K31" s="33">
        <f>SUM(H31:J31)</f>
        <v>28350</v>
      </c>
      <c r="L31" s="25"/>
      <c r="M31" s="20">
        <v>5635</v>
      </c>
      <c r="N31" s="36">
        <v>19950</v>
      </c>
      <c r="O31" s="21">
        <v>0</v>
      </c>
      <c r="P31" s="33">
        <f>SUM(M31:O31)</f>
        <v>25585</v>
      </c>
      <c r="R31" s="56" t="s">
        <v>43</v>
      </c>
    </row>
    <row r="32" spans="1:18" x14ac:dyDescent="0.25">
      <c r="A32" s="11" t="s">
        <v>28</v>
      </c>
      <c r="B32" s="3"/>
      <c r="C32" s="20">
        <v>29400</v>
      </c>
      <c r="D32" s="36">
        <v>21000</v>
      </c>
      <c r="E32" s="21">
        <v>0</v>
      </c>
      <c r="F32" s="24">
        <f t="shared" ref="F32:F34" si="12">SUM(C32:E32)</f>
        <v>50400</v>
      </c>
      <c r="G32" s="25"/>
      <c r="H32" s="20">
        <v>35700</v>
      </c>
      <c r="I32" s="36">
        <v>4200</v>
      </c>
      <c r="J32" s="21">
        <v>0</v>
      </c>
      <c r="K32" s="24">
        <f t="shared" ref="K32:K34" si="13">SUM(H32:J32)</f>
        <v>39900</v>
      </c>
      <c r="L32" s="25"/>
      <c r="M32" s="20">
        <v>38500</v>
      </c>
      <c r="N32" s="36">
        <v>10500</v>
      </c>
      <c r="O32" s="21">
        <v>0</v>
      </c>
      <c r="P32" s="24">
        <f t="shared" ref="P32:P34" si="14">SUM(M32:O32)</f>
        <v>49000</v>
      </c>
    </row>
    <row r="33" spans="1:18" x14ac:dyDescent="0.25">
      <c r="A33" s="11" t="s">
        <v>29</v>
      </c>
      <c r="B33" s="3"/>
      <c r="C33" s="20">
        <v>23100</v>
      </c>
      <c r="D33" s="36">
        <v>43050</v>
      </c>
      <c r="E33" s="21">
        <v>0</v>
      </c>
      <c r="F33" s="24">
        <f t="shared" si="12"/>
        <v>66150</v>
      </c>
      <c r="G33" s="25"/>
      <c r="H33" s="20">
        <v>21700</v>
      </c>
      <c r="I33" s="36">
        <v>37877</v>
      </c>
      <c r="J33" s="21">
        <v>0</v>
      </c>
      <c r="K33" s="24">
        <f t="shared" si="13"/>
        <v>59577</v>
      </c>
      <c r="L33" s="25"/>
      <c r="M33" s="20">
        <v>14700</v>
      </c>
      <c r="N33" s="36">
        <v>44100</v>
      </c>
      <c r="O33" s="21">
        <v>0</v>
      </c>
      <c r="P33" s="24">
        <f t="shared" si="14"/>
        <v>58800</v>
      </c>
    </row>
    <row r="34" spans="1:18" ht="15.75" thickBot="1" x14ac:dyDescent="0.3">
      <c r="A34" s="12" t="s">
        <v>30</v>
      </c>
      <c r="B34" s="3"/>
      <c r="C34" s="26">
        <v>18200</v>
      </c>
      <c r="D34" s="38">
        <v>16800</v>
      </c>
      <c r="E34" s="27">
        <v>0</v>
      </c>
      <c r="F34" s="28">
        <f t="shared" si="12"/>
        <v>35000</v>
      </c>
      <c r="G34" s="25"/>
      <c r="H34" s="26">
        <v>19250</v>
      </c>
      <c r="I34" s="38">
        <v>13650</v>
      </c>
      <c r="J34" s="27">
        <v>2100</v>
      </c>
      <c r="K34" s="28">
        <f t="shared" si="13"/>
        <v>35000</v>
      </c>
      <c r="L34" s="25"/>
      <c r="M34" s="26">
        <v>17080</v>
      </c>
      <c r="N34" s="38">
        <v>9450</v>
      </c>
      <c r="O34" s="27">
        <v>0</v>
      </c>
      <c r="P34" s="28">
        <f t="shared" si="14"/>
        <v>26530</v>
      </c>
    </row>
    <row r="35" spans="1:18" ht="16.5" thickTop="1" thickBot="1" x14ac:dyDescent="0.3">
      <c r="A35" s="13" t="s">
        <v>31</v>
      </c>
      <c r="B35" s="14"/>
      <c r="C35" s="29">
        <f>SUM(C31:C34)</f>
        <v>91000</v>
      </c>
      <c r="D35" s="39">
        <f>SUM(D31:D34)</f>
        <v>108150</v>
      </c>
      <c r="E35" s="30">
        <f>SUM(E31:E34)</f>
        <v>3150</v>
      </c>
      <c r="F35" s="31">
        <f>SUM(F31:F34)</f>
        <v>202300</v>
      </c>
      <c r="G35" s="32"/>
      <c r="H35" s="29">
        <f>SUM(H31:H34)</f>
        <v>85050</v>
      </c>
      <c r="I35" s="39">
        <f>SUM(I31:I34)</f>
        <v>75677</v>
      </c>
      <c r="J35" s="30">
        <f>SUM(J31:J34)</f>
        <v>2100</v>
      </c>
      <c r="K35" s="31">
        <f>SUM(K31:K34)</f>
        <v>162827</v>
      </c>
      <c r="L35" s="55">
        <f>-(F35-K35)/F35</f>
        <v>-0.19512110726643597</v>
      </c>
      <c r="M35" s="29">
        <f>SUM(M31:M34)</f>
        <v>75915</v>
      </c>
      <c r="N35" s="39">
        <f>SUM(N31:N34)</f>
        <v>84000</v>
      </c>
      <c r="O35" s="30">
        <f>SUM(O31:O34)</f>
        <v>0</v>
      </c>
      <c r="P35" s="31">
        <f>SUM(P31:P34)</f>
        <v>159915</v>
      </c>
      <c r="Q35" s="55">
        <f>-(K35-P35)/K35</f>
        <v>-1.7884011865354026E-2</v>
      </c>
    </row>
    <row r="36" spans="1:18" s="15" customFormat="1" ht="15.75" thickBot="1" x14ac:dyDescent="0.3">
      <c r="C36" s="25"/>
      <c r="D36" s="37"/>
      <c r="E36" s="25"/>
      <c r="F36" s="25"/>
      <c r="G36" s="25"/>
      <c r="H36" s="25"/>
      <c r="I36" s="37"/>
      <c r="J36" s="25"/>
      <c r="K36" s="25"/>
      <c r="L36" s="25"/>
      <c r="M36" s="25"/>
      <c r="N36" s="37"/>
      <c r="O36" s="25"/>
      <c r="P36" s="25"/>
      <c r="R36" s="57"/>
    </row>
    <row r="37" spans="1:18" ht="15.75" thickBot="1" x14ac:dyDescent="0.3">
      <c r="A37" s="11" t="s">
        <v>32</v>
      </c>
      <c r="B37" s="3"/>
      <c r="C37" s="20">
        <v>3500</v>
      </c>
      <c r="D37" s="36">
        <v>42000</v>
      </c>
      <c r="E37" s="21">
        <v>0</v>
      </c>
      <c r="F37" s="43">
        <f>SUM(C37:E37)</f>
        <v>45500</v>
      </c>
      <c r="G37" s="25"/>
      <c r="H37" s="20">
        <v>7000</v>
      </c>
      <c r="I37" s="36">
        <v>39900</v>
      </c>
      <c r="J37" s="21">
        <v>4200</v>
      </c>
      <c r="K37" s="43">
        <f>SUM(H37:J37)</f>
        <v>51100</v>
      </c>
      <c r="L37" s="54">
        <f>-(F37-K37)/F37</f>
        <v>0.12307692307692308</v>
      </c>
      <c r="M37" s="20">
        <v>8400</v>
      </c>
      <c r="N37" s="36">
        <v>23100</v>
      </c>
      <c r="O37" s="21">
        <v>4200</v>
      </c>
      <c r="P37" s="43">
        <f>SUM(M37:O37)</f>
        <v>35700</v>
      </c>
      <c r="Q37" s="55">
        <f>-(K37-P37)/K37</f>
        <v>-0.30136986301369861</v>
      </c>
    </row>
    <row r="38" spans="1:18" ht="15.75" thickBot="1" x14ac:dyDescent="0.3">
      <c r="A38" s="3"/>
      <c r="B38" s="3"/>
      <c r="C38" s="25"/>
      <c r="D38" s="37"/>
      <c r="E38" s="25"/>
      <c r="F38" s="25"/>
      <c r="G38" s="25"/>
      <c r="H38" s="25"/>
      <c r="I38" s="37"/>
      <c r="J38" s="25"/>
      <c r="K38" s="25"/>
      <c r="L38" s="25"/>
      <c r="M38" s="25"/>
      <c r="N38" s="37"/>
      <c r="O38" s="25"/>
      <c r="P38" s="25"/>
      <c r="Q38" s="3"/>
    </row>
    <row r="39" spans="1:18" s="15" customFormat="1" x14ac:dyDescent="0.25">
      <c r="A39" s="62" t="s">
        <v>37</v>
      </c>
      <c r="C39" s="49" t="s">
        <v>36</v>
      </c>
      <c r="D39" s="47" t="s">
        <v>2</v>
      </c>
      <c r="E39" s="50" t="s">
        <v>35</v>
      </c>
      <c r="F39" s="51" t="s">
        <v>3</v>
      </c>
      <c r="G39" s="48"/>
      <c r="H39" s="49" t="s">
        <v>36</v>
      </c>
      <c r="I39" s="47" t="s">
        <v>2</v>
      </c>
      <c r="J39" s="50" t="s">
        <v>35</v>
      </c>
      <c r="K39" s="51" t="s">
        <v>3</v>
      </c>
      <c r="L39" s="48"/>
      <c r="M39" s="49" t="s">
        <v>36</v>
      </c>
      <c r="N39" s="47" t="s">
        <v>2</v>
      </c>
      <c r="O39" s="50" t="s">
        <v>35</v>
      </c>
      <c r="P39" s="51" t="s">
        <v>3</v>
      </c>
      <c r="R39" s="57"/>
    </row>
    <row r="40" spans="1:18" s="17" customFormat="1" ht="16.5" thickBot="1" x14ac:dyDescent="0.3">
      <c r="A40" s="63"/>
      <c r="B40" s="16"/>
      <c r="C40" s="44">
        <f>SUM(C37,C35,C29,C21,C15,C11)</f>
        <v>298820</v>
      </c>
      <c r="D40" s="44">
        <f t="shared" ref="D40:F40" si="15">SUM(D37,D35,D29,D21,D15,D11)</f>
        <v>652610</v>
      </c>
      <c r="E40" s="45">
        <f t="shared" si="15"/>
        <v>66150</v>
      </c>
      <c r="F40" s="46">
        <f t="shared" si="15"/>
        <v>1017580</v>
      </c>
      <c r="G40" s="42"/>
      <c r="H40" s="44">
        <f>SUM(H37,H35,H29,H21,H15,H11)</f>
        <v>270364</v>
      </c>
      <c r="I40" s="44">
        <f t="shared" ref="I40:K40" si="16">SUM(I37,I35,I29,I21,I15,I11)</f>
        <v>630984</v>
      </c>
      <c r="J40" s="45">
        <f t="shared" si="16"/>
        <v>83300</v>
      </c>
      <c r="K40" s="46">
        <f t="shared" si="16"/>
        <v>984648</v>
      </c>
      <c r="L40" s="55">
        <f>-(F40-K40)/F40</f>
        <v>-3.2363057450028501E-2</v>
      </c>
      <c r="M40" s="44">
        <f>SUM(M37,M35,M29,M21,M15,M11)</f>
        <v>273718</v>
      </c>
      <c r="N40" s="44">
        <f t="shared" ref="N40:P40" si="17">SUM(N37,N35,N29,N21,N15,N11)</f>
        <v>676431</v>
      </c>
      <c r="O40" s="45">
        <f t="shared" si="17"/>
        <v>88200</v>
      </c>
      <c r="P40" s="46">
        <f t="shared" si="17"/>
        <v>1038349</v>
      </c>
      <c r="Q40" s="54">
        <f>-(K40-P40)/K40</f>
        <v>5.4538271544755081E-2</v>
      </c>
      <c r="R40" s="58"/>
    </row>
    <row r="41" spans="1:18" s="17" customFormat="1" ht="15.75" x14ac:dyDescent="0.25">
      <c r="A41" s="18"/>
      <c r="B41" s="16"/>
      <c r="C41" s="19"/>
      <c r="D41" s="41"/>
      <c r="E41" s="19"/>
      <c r="F41" s="19"/>
      <c r="G41" s="19"/>
      <c r="H41" s="19"/>
      <c r="I41" s="41"/>
      <c r="J41" s="19"/>
      <c r="K41" s="19"/>
      <c r="L41" s="19"/>
      <c r="M41" s="19"/>
      <c r="N41" s="41"/>
      <c r="O41" s="19"/>
      <c r="P41" s="19"/>
      <c r="Q41" s="16"/>
      <c r="R41" s="58"/>
    </row>
    <row r="42" spans="1:18" x14ac:dyDescent="0.25">
      <c r="A42" s="2" t="s">
        <v>40</v>
      </c>
    </row>
    <row r="43" spans="1:18" x14ac:dyDescent="0.25">
      <c r="A43" s="2" t="s">
        <v>38</v>
      </c>
    </row>
    <row r="44" spans="1:18" x14ac:dyDescent="0.25">
      <c r="A44" s="2" t="s">
        <v>39</v>
      </c>
    </row>
  </sheetData>
  <mergeCells count="4">
    <mergeCell ref="H2:K2"/>
    <mergeCell ref="M2:P2"/>
    <mergeCell ref="A39:A40"/>
    <mergeCell ref="C2:F2"/>
  </mergeCells>
  <pageMargins left="0.45" right="0.45" top="0.75" bottom="0.75" header="0.3" footer="0.3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Crouch</dc:creator>
  <cp:lastModifiedBy>Jana Crouch</cp:lastModifiedBy>
  <cp:lastPrinted>2017-09-12T17:57:03Z</cp:lastPrinted>
  <dcterms:created xsi:type="dcterms:W3CDTF">2017-09-08T21:29:50Z</dcterms:created>
  <dcterms:modified xsi:type="dcterms:W3CDTF">2017-09-13T14:41:38Z</dcterms:modified>
</cp:coreProperties>
</file>